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37030\Documents\alaha data course\"/>
    </mc:Choice>
  </mc:AlternateContent>
  <xr:revisionPtr revIDLastSave="0" documentId="13_ncr:1_{4247CB33-DA5A-4599-A4B1-2FAE48B607D8}" xr6:coauthVersionLast="32" xr6:coauthVersionMax="32" xr10:uidLastSave="{00000000-0000-0000-0000-000000000000}"/>
  <bookViews>
    <workbookView xWindow="0" yWindow="0" windowWidth="22500" windowHeight="10215" xr2:uid="{DC1A852B-F71F-43FA-B04F-9F9CDB5B90F7}"/>
  </bookViews>
  <sheets>
    <sheet name="Sheet1" sheetId="1" r:id="rId1"/>
    <sheet name="Sheet2" sheetId="2" r:id="rId2"/>
    <sheet name="Readmission Graphs" sheetId="3" r:id="rId3"/>
    <sheet name="Sheet4" sheetId="4" r:id="rId4"/>
    <sheet name="Sheet5" sheetId="5" r:id="rId5"/>
  </sheets>
  <definedNames>
    <definedName name="_xlchart.v1.0" hidden="1">Sheet4!$A$2:$A$11</definedName>
    <definedName name="_xlchart.v1.1" hidden="1">Sheet4!$B$1</definedName>
    <definedName name="_xlchart.v1.2" hidden="1">Sheet4!$B$2:$B$11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4" l="1"/>
  <c r="A53" i="4"/>
  <c r="A52" i="4"/>
  <c r="A51" i="4"/>
  <c r="G19" i="2"/>
  <c r="G17" i="2"/>
  <c r="G6" i="2"/>
  <c r="G2" i="2"/>
  <c r="H2" i="1"/>
  <c r="H3" i="1"/>
  <c r="H4" i="1"/>
  <c r="H5" i="1"/>
  <c r="H6" i="1"/>
  <c r="H7" i="1"/>
  <c r="C10" i="1"/>
  <c r="D10" i="1"/>
  <c r="E10" i="1"/>
  <c r="F10" i="1"/>
  <c r="G10" i="1"/>
  <c r="B10" i="1"/>
  <c r="C9" i="1"/>
  <c r="D9" i="1"/>
  <c r="E9" i="1"/>
  <c r="F9" i="1"/>
  <c r="G9" i="1"/>
  <c r="B9" i="1"/>
  <c r="H9" i="1" l="1"/>
  <c r="H10" i="1"/>
  <c r="H11" i="1" l="1"/>
  <c r="D11" i="1"/>
  <c r="C11" i="1"/>
  <c r="F11" i="1"/>
  <c r="B11" i="1"/>
  <c r="E11" i="1"/>
  <c r="G11" i="1"/>
</calcChain>
</file>

<file path=xl/sharedStrings.xml><?xml version="1.0" encoding="utf-8"?>
<sst xmlns="http://schemas.openxmlformats.org/spreadsheetml/2006/main" count="83" uniqueCount="52">
  <si>
    <t>Table1</t>
  </si>
  <si>
    <t>Table 2</t>
  </si>
  <si>
    <t>Table 3</t>
  </si>
  <si>
    <t>Table 4</t>
  </si>
  <si>
    <t>Table 5</t>
  </si>
  <si>
    <t>Table 6</t>
  </si>
  <si>
    <t>Red</t>
  </si>
  <si>
    <t>Blue</t>
  </si>
  <si>
    <t xml:space="preserve"> Green</t>
  </si>
  <si>
    <t>Yellow</t>
  </si>
  <si>
    <t>Brown</t>
  </si>
  <si>
    <t>Orange</t>
  </si>
  <si>
    <t>Total</t>
  </si>
  <si>
    <t>Total (Sum)</t>
  </si>
  <si>
    <t>Color Average</t>
  </si>
  <si>
    <t>% of total M&amp;Ms</t>
  </si>
  <si>
    <t>Column1</t>
  </si>
  <si>
    <t>Readmission Rate</t>
  </si>
  <si>
    <t>% change from 2016 to 2017</t>
  </si>
  <si>
    <t>% change over 5 years</t>
  </si>
  <si>
    <t>Sepsis Bundle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</si>
  <si>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</si>
  <si>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</si>
  <si>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</si>
  <si>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</si>
  <si>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</si>
  <si>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</si>
  <si>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</si>
  <si>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</si>
  <si>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</si>
  <si>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</si>
  <si>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</si>
  <si>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</si>
  <si>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</si>
  <si>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11-15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</si>
  <si>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</si>
  <si>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</si>
  <si>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</si>
  <si>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</si>
  <si>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</si>
  <si>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</si>
  <si>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</si>
  <si>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</si>
  <si>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</si>
  <si>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Intervals</t>
  </si>
  <si>
    <t>Frequency</t>
  </si>
  <si>
    <t>Median</t>
  </si>
  <si>
    <t>Mode</t>
  </si>
  <si>
    <t>Min</t>
  </si>
  <si>
    <t>Average</t>
  </si>
  <si>
    <t># of admissions in 1 year</t>
  </si>
  <si>
    <t>Health Literacy Score (5-20)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</si>
</sst>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/>
    <xf numFmtId="10" fontId="0" fillId="0" borderId="0" xfId="1" applyNumberFormat="1" applyFont="1"/>
    <xf numFmtId="49" fontId="0" fillId="0" borderId="0" xfId="0" applyNumberFormat="1"/>
    <xf numFmtId="0" fontId="0" fillId="2" borderId="0" xfId="0" applyFill="1"/>
    <xf numFmtId="2" fontId="0" fillId="2" borderId="0" xfId="0" applyNumberFormat="1" applyFill="1"/>
  </cellXfs>
  <cellStyles count="2">
    <cellStyle name="Normal" xfId="0" builtinId="0"/>
    <cellStyle name="Percent" xfId="1" builtinId="5"/>
  </cellStyles>
  <dxfs count="10"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3 Year Readmission</a:t>
            </a:r>
            <a:r>
              <a:rPr lang="en-US" b="1" baseline="0"/>
              <a:t> Rate Comparison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'Readmission Graphs'!$B$1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'Readmission Graphs'!$A$2:$A$13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'Readmission Graphs'!$B$2:$B$13</c:f>
              <c:numCache>
                <c:formatCode>0%</c:formatCode>
                <c:ptCount val="12"/>
                <c:pt idx="0">
                  <c:v>0.2</c:v>
                </c:pt>
                <c:pt idx="1">
                  <c:v>0.21</c:v>
                </c:pt>
                <c:pt idx="2" formatCode="0.00%">
                  <c:v>0.19500000000000001</c:v>
                </c:pt>
                <c:pt idx="3" formatCode="0.00%">
                  <c:v>0.182</c:v>
                </c:pt>
                <c:pt idx="4" formatCode="0.00%">
                  <c:v>0.20499999999999999</c:v>
                </c:pt>
                <c:pt idx="5" formatCode="0.00%">
                  <c:v>0.17899999999999999</c:v>
                </c:pt>
                <c:pt idx="6" formatCode="0.00%">
                  <c:v>0.17399999999999999</c:v>
                </c:pt>
                <c:pt idx="7" formatCode="0.00%">
                  <c:v>0.18099999999999999</c:v>
                </c:pt>
                <c:pt idx="8" formatCode="0.00%">
                  <c:v>0.16200000000000001</c:v>
                </c:pt>
                <c:pt idx="9" formatCode="0.00%">
                  <c:v>0.16500000000000001</c:v>
                </c:pt>
                <c:pt idx="10" formatCode="0.00%">
                  <c:v>0.17</c:v>
                </c:pt>
                <c:pt idx="11" formatCode="0.00%">
                  <c:v>0.16200000000000001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DC-427C-9487-D0217583FE8E}"/>
            </c:ext>
          </c:extLst>
        </c:ser>
        <c:ser>
          <c:idx val="1"/>
          <c:order val="1"/>
          <c:tx>
            <c:strRef>
              <c:f>'Readmission Graphs'!$C$1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'Readmission Graphs'!$A$2:$A$13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'Readmission Graphs'!$C$2:$C$13</c:f>
              <c:numCache>
                <c:formatCode>0.00%</c:formatCode>
                <c:ptCount val="12"/>
                <c:pt idx="0">
                  <c:v>0.159</c:v>
                </c:pt>
                <c:pt idx="1">
                  <c:v>0.16200000000000001</c:v>
                </c:pt>
                <c:pt idx="2">
                  <c:v>0.155</c:v>
                </c:pt>
                <c:pt idx="3">
                  <c:v>0.153</c:v>
                </c:pt>
                <c:pt idx="4">
                  <c:v>0.151</c:v>
                </c:pt>
                <c:pt idx="5">
                  <c:v>0.15</c:v>
                </c:pt>
                <c:pt idx="6">
                  <c:v>0.14799999999999999</c:v>
                </c:pt>
                <c:pt idx="7">
                  <c:v>0.15</c:v>
                </c:pt>
                <c:pt idx="8">
                  <c:v>0.14299999999999999</c:v>
                </c:pt>
                <c:pt idx="9">
                  <c:v>0.13700000000000001</c:v>
                </c:pt>
                <c:pt idx="10">
                  <c:v>0.13900000000000001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DC-427C-9487-D0217583FE8E}"/>
            </c:ext>
          </c:extLst>
        </c:ser>
        <c:ser>
          <c:idx val="2"/>
          <c:order val="2"/>
          <c:tx>
            <c:strRef>
              <c:f>'Readmission Graphs'!$D$1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'Readmission Graphs'!$A$2:$A$13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'Readmission Graphs'!$D$2:$D$13</c:f>
              <c:numCache>
                <c:formatCode>0.00%</c:formatCode>
                <c:ptCount val="12"/>
                <c:pt idx="0">
                  <c:v>0.14299999999999999</c:v>
                </c:pt>
                <c:pt idx="1">
                  <c:v>0.13500000000000001</c:v>
                </c:pt>
                <c:pt idx="2">
                  <c:v>0.129</c:v>
                </c:pt>
                <c:pt idx="3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DC-427C-9487-D0217583F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12840"/>
        <c:axId val="557709560"/>
      </c:lineChart>
      <c:catAx>
        <c:axId val="557712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709560"/>
        <c:crosses val="autoZero"/>
        <c:auto val="1"/>
        <c:lblAlgn val="ctr"/>
        <c:lblOffset val="100"/>
        <c:noMultiLvlLbl val="0"/>
      </c:catAx>
      <c:valAx>
        <c:axId val="55770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712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3Year Readmission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'Readmission Graphs'!$F$2:$G$29</c:f>
              <c:multiLvlStrCache>
                <c:ptCount val="2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</c:lvl>
              </c:multiLvlStrCache>
            </c:multiLvlStrRef>
          </c:cat>
          <c:val>
            <c:numRef>
              <c:f>'Readmission Graphs'!$H$2:$H$29</c:f>
              <c:numCache>
                <c:formatCode>0%</c:formatCode>
                <c:ptCount val="28"/>
                <c:pt idx="0">
                  <c:v>0.2</c:v>
                </c:pt>
                <c:pt idx="1">
                  <c:v>0.21</c:v>
                </c:pt>
                <c:pt idx="2" formatCode="0.00%">
                  <c:v>0.19500000000000001</c:v>
                </c:pt>
                <c:pt idx="3" formatCode="0.00%">
                  <c:v>0.182</c:v>
                </c:pt>
                <c:pt idx="4" formatCode="0.00%">
                  <c:v>0.20499999999999999</c:v>
                </c:pt>
                <c:pt idx="5" formatCode="0.00%">
                  <c:v>0.17899999999999999</c:v>
                </c:pt>
                <c:pt idx="6" formatCode="0.00%">
                  <c:v>0.17399999999999999</c:v>
                </c:pt>
                <c:pt idx="7" formatCode="0.00%">
                  <c:v>0.18099999999999999</c:v>
                </c:pt>
                <c:pt idx="8" formatCode="0.00%">
                  <c:v>0.16200000000000001</c:v>
                </c:pt>
                <c:pt idx="9" formatCode="0.00%">
                  <c:v>0.16500000000000001</c:v>
                </c:pt>
                <c:pt idx="10" formatCode="0.00%">
                  <c:v>0.17</c:v>
                </c:pt>
                <c:pt idx="11" formatCode="0.00%">
                  <c:v>0.16200000000000001</c:v>
                </c:pt>
                <c:pt idx="12" formatCode="0.00%">
                  <c:v>0.159</c:v>
                </c:pt>
                <c:pt idx="13" formatCode="0.00%">
                  <c:v>0.16200000000000001</c:v>
                </c:pt>
                <c:pt idx="14" formatCode="0.00%">
                  <c:v>0.155</c:v>
                </c:pt>
                <c:pt idx="15" formatCode="0.00%">
                  <c:v>0.153</c:v>
                </c:pt>
                <c:pt idx="16" formatCode="0.00%">
                  <c:v>0.151</c:v>
                </c:pt>
                <c:pt idx="17" formatCode="0.00%">
                  <c:v>0.15</c:v>
                </c:pt>
                <c:pt idx="18" formatCode="0.00%">
                  <c:v>0.14799999999999999</c:v>
                </c:pt>
                <c:pt idx="19" formatCode="0.00%">
                  <c:v>0.15</c:v>
                </c:pt>
                <c:pt idx="20" formatCode="0.00%">
                  <c:v>0.14299999999999999</c:v>
                </c:pt>
                <c:pt idx="21" formatCode="0.00%">
                  <c:v>0.13700000000000001</c:v>
                </c:pt>
                <c:pt idx="22" formatCode="0.00%">
                  <c:v>0.13900000000000001</c:v>
                </c:pt>
                <c:pt idx="23" formatCode="0.00%">
                  <c:v>0.14799999999999999</c:v>
                </c:pt>
                <c:pt idx="24" formatCode="0.00%">
                  <c:v>0.14299999999999999</c:v>
                </c:pt>
                <c:pt idx="25" formatCode="0.00%">
                  <c:v>0.13500000000000001</c:v>
                </c:pt>
                <c:pt idx="26" formatCode="0.00%">
                  <c:v>0.129</c:v>
                </c:pt>
                <c:pt idx="27" formatCode="0.00%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58-4031-96D8-08AAEF0C6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5418864"/>
        <c:axId val="675423784"/>
      </c:lineChart>
      <c:catAx>
        <c:axId val="67541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423784"/>
        <c:crosses val="autoZero"/>
        <c:auto val="1"/>
        <c:lblAlgn val="ctr"/>
        <c:lblOffset val="100"/>
        <c:noMultiLvlLbl val="0"/>
      </c:catAx>
      <c:valAx>
        <c:axId val="67542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41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Health Literacy Score of Patients with Readmissions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Sheet5!$B$1</c:f>
              <c:strCache>
                <c:ptCount val="1"/>
                <c:pt idx="0">
                  <c:v># of admissions in 1 year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Sheet5!$A$2:$A$20</c:f>
              <c:numCache>
                <c:formatCode>General</c:formatCode>
                <c:ptCount val="19"/>
                <c:pt idx="0">
                  <c:v>20</c:v>
                </c:pt>
                <c:pt idx="1">
                  <c:v>8</c:v>
                </c:pt>
                <c:pt idx="2">
                  <c:v>7</c:v>
                </c:pt>
                <c:pt idx="3">
                  <c:v>15</c:v>
                </c:pt>
                <c:pt idx="4">
                  <c:v>13</c:v>
                </c:pt>
                <c:pt idx="5">
                  <c:v>10</c:v>
                </c:pt>
                <c:pt idx="6">
                  <c:v>9</c:v>
                </c:pt>
                <c:pt idx="7">
                  <c:v>5</c:v>
                </c:pt>
                <c:pt idx="8">
                  <c:v>12</c:v>
                </c:pt>
                <c:pt idx="9">
                  <c:v>9</c:v>
                </c:pt>
                <c:pt idx="10">
                  <c:v>8</c:v>
                </c:pt>
                <c:pt idx="11">
                  <c:v>11</c:v>
                </c:pt>
                <c:pt idx="12">
                  <c:v>8</c:v>
                </c:pt>
                <c:pt idx="13">
                  <c:v>17</c:v>
                </c:pt>
                <c:pt idx="14">
                  <c:v>19</c:v>
                </c:pt>
                <c:pt idx="15">
                  <c:v>18</c:v>
                </c:pt>
                <c:pt idx="16">
                  <c:v>19</c:v>
                </c:pt>
                <c:pt idx="17">
                  <c:v>6</c:v>
                </c:pt>
                <c:pt idx="18">
                  <c:v>4</c:v>
                </c:pt>
              </c:numCache>
            </c:numRef>
          </c:xVal>
          <c:yVal>
            <c:numRef>
              <c:f>Sheet5!$B$2:$B$20</c:f>
              <c:numCache>
                <c:formatCode>General</c:formatCode>
                <c:ptCount val="19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7</c:v>
                </c:pt>
                <c:pt idx="8">
                  <c:v>2</c:v>
                </c:pt>
                <c:pt idx="9">
                  <c:v>5</c:v>
                </c:pt>
                <c:pt idx="10">
                  <c:v>6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7</c:v>
                </c:pt>
                <c:pt idx="18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27-4EC1-95EC-99A266CDA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712744"/>
        <c:axId val="674709464"/>
      </c:scatterChart>
      <c:valAx>
        <c:axId val="674712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709464"/>
        <c:crosses val="autoZero"/>
        <c:crossBetween val="midCat"/>
      </c:valAx>
      <c:valAx>
        <c:axId val="67470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712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txData>
          <cx:v>Door to Provider (Minutes)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Door to Provider (Minutes)</a:t>
          </a:r>
        </a:p>
      </cx:txPr>
    </cx:title>
    <cx:plotArea>
      <cx:plotAreaRegion>
        <cx:series layoutId="clusteredColumn" uniqueId="{E9EA04D2-ABA9-44B6-B68D-6D2B12BEB4DC}" formatIdx="0">
          <cx:tx>
            <cx:txData>
              <cx:f>_xlchart.v1.1</cx:f>
              <cx:v>Frequency</cx:v>
            </cx:txData>
          </cx:tx>
          <cx:dataId val="0"/>
          <cx:layoutPr>
            <cx:aggregation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378618</xdr:colOff>
      <xdr:row>14</xdr:row>
      <xdr:rowOff>35718</xdr:rowOff>
    </xdr:from>
    <xdr:to>
      <xdr:col>4</xdr:col>
      <xdr:colOff>388143</xdr:colOff>
      <xdr:row>29</xdr:row>
      <xdr:rowOff>64293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CF8E9C-4E29-4407-AF95-5A706E7432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111125</xdr:colOff>
      <xdr:row>1</xdr:row>
      <xdr:rowOff>9524</xdr:rowOff>
    </xdr:from>
    <xdr:to>
      <xdr:col>15</xdr:col>
      <xdr:colOff>149225</xdr:colOff>
      <xdr:row>16</xdr:row>
      <xdr:rowOff>38099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40B1C-4F02-44EC-909E-6720C6E7C6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78581</xdr:colOff>
      <xdr:row>1</xdr:row>
      <xdr:rowOff>145256</xdr:rowOff>
    </xdr:from>
    <xdr:to>
      <xdr:col>10</xdr:col>
      <xdr:colOff>116681</xdr:colOff>
      <xdr:row>16</xdr:row>
      <xdr:rowOff>173831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DBEA4294-5520-4236-9CFC-CC9F7650C99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21681" y="326231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73137</xdr:colOff>
      <xdr:row>0</xdr:row>
      <xdr:rowOff>162604</xdr:rowOff>
    </xdr:from>
    <xdr:to>
      <xdr:col>10</xdr:col>
      <xdr:colOff>581705</xdr:colOff>
      <xdr:row>20</xdr:row>
      <xdr:rowOff>20410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3EEFAD-E64C-44EE-932F-A663012962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458686-539C-4DA2-A504-9A409E137E6F}" name="Table1" displayName="Table1" ref="A1:H7" totalsRowShown="0" headerRowDxfId="9" dataDxfId="8">
  <tableColumns count="8">
    <tableColumn id="1" xr3:uid="{B620CB2E-87AE-49D4-ACB4-28E7EC6FECFD}" name="Column1" dataDxfId="7"/>
    <tableColumn id="2" xr3:uid="{F941A977-2341-469B-A9CD-9F8B41A779C1}" name="Red" dataDxfId="6"/>
    <tableColumn id="3" xr3:uid="{1F86E9D2-DB61-4CEF-BE1E-D8A64833253B}" name="Blue" dataDxfId="5"/>
    <tableColumn id="4" xr3:uid="{B05D849F-3200-456A-B87C-4379549724F7}" name=" Green" dataDxfId="4"/>
    <tableColumn id="5" xr3:uid="{ACB684AB-F8C4-4CBA-BB84-B85D92041F7A}" name="Yellow" dataDxfId="3"/>
    <tableColumn id="6" xr3:uid="{1F28AD7E-B391-4532-B32D-7809FF18D69C}" name="Brown" dataDxfId="2"/>
    <tableColumn id="7" xr3:uid="{77DEB97E-6B82-4E11-B20E-FA399D826674}" name="Orange" dataDxfId="1"/>
    <tableColumn id="8" xr3:uid="{C13CC363-5426-4670-A88E-E624B342A05B}" name="Total" dataDxfId="0">
      <calculatedColumnFormula>SUM(Table1[[#This Row],[Red]:[Orange]])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58285-901E-4C26-86C9-EDBDF1AA3073}">
  <dimension ref="A1:H11"/>
  <sheetViews>
    <sheetView tabSelected="1" zoomScale="180" zoomScaleNormal="180" workbookViewId="0">
      <selection activeCell="B15" sqref="B15"/>
    </sheetView>
  </sheetViews>
  <sheetFormatPr defaultRowHeight="14.25" x14ac:dyDescent="0.45"/>
  <cols>
    <col min="1" max="1" width="14.33203125" bestFit="1" customWidth="1"/>
  </cols>
  <sheetData>
    <row r="1" spans="1:8" x14ac:dyDescent="0.45">
      <c r="A1" s="4" t="s">
        <v>16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</row>
    <row r="2" spans="1:8" x14ac:dyDescent="0.45">
      <c r="A2" s="4" t="s">
        <v>0</v>
      </c>
      <c r="B2" s="2">
        <v>31</v>
      </c>
      <c r="C2" s="2">
        <v>114</v>
      </c>
      <c r="D2" s="2">
        <v>40</v>
      </c>
      <c r="E2" s="2">
        <v>47</v>
      </c>
      <c r="F2" s="2">
        <v>41</v>
      </c>
      <c r="G2" s="2">
        <v>82</v>
      </c>
      <c r="H2" s="2">
        <f>SUM(Table1[[#This Row],[Red]:[Orange]])</f>
        <v>355</v>
      </c>
    </row>
    <row r="3" spans="1:8" x14ac:dyDescent="0.45">
      <c r="A3" s="4" t="s">
        <v>1</v>
      </c>
      <c r="B3" s="2">
        <v>34</v>
      </c>
      <c r="C3" s="2">
        <v>105</v>
      </c>
      <c r="D3" s="2">
        <v>46</v>
      </c>
      <c r="E3" s="2">
        <v>38</v>
      </c>
      <c r="F3" s="2">
        <v>45</v>
      </c>
      <c r="G3" s="2">
        <v>97</v>
      </c>
      <c r="H3" s="2">
        <f>SUM(Table1[[#This Row],[Red]:[Orange]])</f>
        <v>365</v>
      </c>
    </row>
    <row r="4" spans="1:8" x14ac:dyDescent="0.45">
      <c r="A4" s="4" t="s">
        <v>2</v>
      </c>
      <c r="B4" s="2">
        <v>35</v>
      </c>
      <c r="C4" s="2">
        <v>114</v>
      </c>
      <c r="D4" s="2">
        <v>40</v>
      </c>
      <c r="E4" s="2">
        <v>43</v>
      </c>
      <c r="F4" s="2">
        <v>35</v>
      </c>
      <c r="G4" s="2">
        <v>88</v>
      </c>
      <c r="H4" s="2">
        <f>SUM(Table1[[#This Row],[Red]:[Orange]])</f>
        <v>355</v>
      </c>
    </row>
    <row r="5" spans="1:8" x14ac:dyDescent="0.45">
      <c r="A5" s="4" t="s">
        <v>3</v>
      </c>
      <c r="B5" s="2">
        <v>71</v>
      </c>
      <c r="C5" s="2">
        <v>50</v>
      </c>
      <c r="D5" s="2">
        <v>52</v>
      </c>
      <c r="E5" s="2">
        <v>54</v>
      </c>
      <c r="F5" s="2">
        <v>38</v>
      </c>
      <c r="G5" s="2">
        <v>71</v>
      </c>
      <c r="H5" s="2">
        <f>SUM(Table1[[#This Row],[Red]:[Orange]])</f>
        <v>336</v>
      </c>
    </row>
    <row r="6" spans="1:8" x14ac:dyDescent="0.45">
      <c r="A6" s="4" t="s">
        <v>4</v>
      </c>
      <c r="B6" s="2">
        <v>47</v>
      </c>
      <c r="C6" s="2">
        <v>68</v>
      </c>
      <c r="D6" s="2">
        <v>57</v>
      </c>
      <c r="E6" s="2">
        <v>49</v>
      </c>
      <c r="F6" s="2">
        <v>39</v>
      </c>
      <c r="G6" s="2">
        <v>79</v>
      </c>
      <c r="H6" s="2">
        <f>SUM(Table1[[#This Row],[Red]:[Orange]])</f>
        <v>339</v>
      </c>
    </row>
    <row r="7" spans="1:8" x14ac:dyDescent="0.45">
      <c r="A7" s="4" t="s">
        <v>5</v>
      </c>
      <c r="B7" s="2">
        <v>35</v>
      </c>
      <c r="C7" s="2">
        <v>115</v>
      </c>
      <c r="D7" s="2">
        <v>37</v>
      </c>
      <c r="E7" s="2">
        <v>45</v>
      </c>
      <c r="F7" s="2">
        <v>34</v>
      </c>
      <c r="G7" s="2">
        <v>93</v>
      </c>
      <c r="H7" s="2">
        <f>SUM(Table1[[#This Row],[Red]:[Orange]])</f>
        <v>359</v>
      </c>
    </row>
    <row r="9" spans="1:8" x14ac:dyDescent="0.45">
      <c r="A9" t="s">
        <v>13</v>
      </c>
      <c r="B9" s="2">
        <f t="shared" ref="B9:H9" si="0">SUM(B2:B7)</f>
        <v>253</v>
      </c>
      <c r="C9" s="2">
        <f t="shared" si="0"/>
        <v>566</v>
      </c>
      <c r="D9" s="2">
        <f t="shared" si="0"/>
        <v>272</v>
      </c>
      <c r="E9" s="2">
        <f t="shared" si="0"/>
        <v>276</v>
      </c>
      <c r="F9" s="2">
        <f t="shared" si="0"/>
        <v>232</v>
      </c>
      <c r="G9" s="2">
        <f t="shared" si="0"/>
        <v>510</v>
      </c>
      <c r="H9" s="2">
        <f t="shared" si="0"/>
        <v>2109</v>
      </c>
    </row>
    <row r="10" spans="1:8" x14ac:dyDescent="0.45">
      <c r="A10" t="s">
        <v>14</v>
      </c>
      <c r="B10" s="2">
        <f t="shared" ref="B10:H10" si="1">AVERAGE(B2:B7)</f>
        <v>42.166666666666664</v>
      </c>
      <c r="C10" s="2">
        <f t="shared" si="1"/>
        <v>94.333333333333329</v>
      </c>
      <c r="D10" s="2">
        <f t="shared" si="1"/>
        <v>45.333333333333336</v>
      </c>
      <c r="E10" s="2">
        <f t="shared" si="1"/>
        <v>46</v>
      </c>
      <c r="F10" s="2">
        <f t="shared" si="1"/>
        <v>38.666666666666664</v>
      </c>
      <c r="G10" s="2">
        <f t="shared" si="1"/>
        <v>85</v>
      </c>
      <c r="H10" s="2">
        <f t="shared" si="1"/>
        <v>351.5</v>
      </c>
    </row>
    <row r="11" spans="1:8" x14ac:dyDescent="0.45">
      <c r="A11" t="s">
        <v>15</v>
      </c>
      <c r="B11" s="3">
        <f>B9/H$9</f>
        <v>0.11996206733048838</v>
      </c>
      <c r="C11" s="3">
        <f>C9/H$9</f>
        <v>0.26837363679468945</v>
      </c>
      <c r="D11" s="3">
        <f>D9/H$9</f>
        <v>0.12897107633949739</v>
      </c>
      <c r="E11" s="3">
        <f>E9/H$9</f>
        <v>0.13086770981507823</v>
      </c>
      <c r="F11" s="3">
        <f>F9/H$9</f>
        <v>0.11000474158368895</v>
      </c>
      <c r="G11" s="3">
        <f>G9/H$9</f>
        <v>0.24182076813655762</v>
      </c>
      <c r="H11" s="3">
        <f>H9/H$9</f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1568D-1848-44D4-A164-93570BEC64D8}">
  <dimension ref="A1:G21"/>
  <sheetViews>
    <sheetView zoomScale="160" zoomScaleNormal="160" workbookViewId="0">
      <selection activeCell="J14" sqref="J14"/>
    </sheetView>
  </sheetViews>
  <sheetFormatPr defaultRowHeight="14.25" x14ac:dyDescent="0.45"/>
  <sheetData>
    <row r="1" spans="1:7" x14ac:dyDescent="0.45">
      <c r="A1" t="s">
        <v>17</v>
      </c>
    </row>
    <row r="2" spans="1:7" x14ac:dyDescent="0.45">
      <c r="A2">
        <v>2013</v>
      </c>
      <c r="B2" s="1">
        <v>0.18099999999999999</v>
      </c>
      <c r="D2" t="s">
        <v>18</v>
      </c>
      <c r="G2" s="1">
        <f>(B6-B5)/B5</f>
        <v>-6.0606060606060656E-2</v>
      </c>
    </row>
    <row r="3" spans="1:7" x14ac:dyDescent="0.45">
      <c r="A3">
        <v>2014</v>
      </c>
      <c r="B3" s="1">
        <v>0.17499999999999999</v>
      </c>
    </row>
    <row r="4" spans="1:7" x14ac:dyDescent="0.45">
      <c r="A4">
        <v>2015</v>
      </c>
      <c r="B4" s="1">
        <v>0.14699999999999999</v>
      </c>
    </row>
    <row r="5" spans="1:7" x14ac:dyDescent="0.45">
      <c r="A5">
        <v>2016</v>
      </c>
      <c r="B5" s="1">
        <v>0.13200000000000001</v>
      </c>
    </row>
    <row r="6" spans="1:7" x14ac:dyDescent="0.45">
      <c r="A6">
        <v>2017</v>
      </c>
      <c r="B6" s="1">
        <v>0.124</v>
      </c>
      <c r="D6" t="s">
        <v>19</v>
      </c>
      <c r="G6" s="6">
        <f>(B6-B2)/B2</f>
        <v>-0.31491712707182318</v>
      </c>
    </row>
    <row r="16" spans="1:7" x14ac:dyDescent="0.45">
      <c r="A16" t="s">
        <v>20</v>
      </c>
    </row>
    <row r="17" spans="1:7" x14ac:dyDescent="0.45">
      <c r="A17">
        <v>2013</v>
      </c>
      <c r="B17" s="5">
        <v>0.5</v>
      </c>
      <c r="D17" t="s">
        <v>18</v>
      </c>
      <c r="G17" s="6">
        <f>(B21-B20)/B20</f>
        <v>0.12499999999999997</v>
      </c>
    </row>
    <row r="18" spans="1:7" x14ac:dyDescent="0.45">
      <c r="A18">
        <v>2014</v>
      </c>
      <c r="B18" s="5">
        <v>0.55000000000000004</v>
      </c>
    </row>
    <row r="19" spans="1:7" x14ac:dyDescent="0.45">
      <c r="A19">
        <v>2015</v>
      </c>
      <c r="B19" s="5">
        <v>0.75</v>
      </c>
      <c r="D19" t="s">
        <v>19</v>
      </c>
      <c r="G19" s="6">
        <f>(B21-B17)/B17</f>
        <v>0.8</v>
      </c>
    </row>
    <row r="20" spans="1:7" x14ac:dyDescent="0.45">
      <c r="A20">
        <v>2016</v>
      </c>
      <c r="B20" s="5">
        <v>0.8</v>
      </c>
    </row>
    <row r="21" spans="1:7" x14ac:dyDescent="0.45">
      <c r="A21">
        <v>2017</v>
      </c>
      <c r="B21" s="5">
        <v>0.9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B094-8786-42E2-A2B1-14EB51DB03C6}">
  <dimension ref="A1:H29"/>
  <sheetViews>
    <sheetView topLeftCell="A7" zoomScale="170" zoomScaleNormal="170" workbookViewId="0">
      <selection activeCell="E12" sqref="E12"/>
    </sheetView>
  </sheetViews>
  <sheetFormatPr defaultRowHeight="14.25" x14ac:dyDescent="0.45"/>
  <cols>
    <col min="1" max="1" width="6.06640625" bestFit="1" customWidth="1"/>
    <col min="2" max="4" width="19.265625" bestFit="1" customWidth="1"/>
  </cols>
  <sheetData>
    <row r="1" spans="1:8" x14ac:dyDescent="0.45">
      <c r="A1" t="s">
        <v>21</v>
      </c>
      <c r="B1">
        <v>2016</v>
      </c>
      <c r="C1">
        <v>2017</v>
      </c>
      <c r="D1">
        <v>2018</v>
      </c>
      <c r="G1" t="s">
        <v>21</v>
      </c>
    </row>
    <row r="2" spans="1:8" x14ac:dyDescent="0.45">
      <c r="A2" t="s">
        <v>22</v>
      </c>
      <c r="B2" s="5">
        <v>0.2</v>
      </c>
      <c r="C2" s="1">
        <v>0.159</v>
      </c>
      <c r="D2" s="1">
        <v>0.14299999999999999</v>
      </c>
      <c r="F2">
        <v>2016</v>
      </c>
      <c r="G2" t="s">
        <v>22</v>
      </c>
      <c r="H2" s="5">
        <v>0.2</v>
      </c>
    </row>
    <row r="3" spans="1:8" x14ac:dyDescent="0.45">
      <c r="A3" t="s">
        <v>23</v>
      </c>
      <c r="B3" s="5">
        <v>0.21</v>
      </c>
      <c r="C3" s="1">
        <v>0.16200000000000001</v>
      </c>
      <c r="D3" s="1">
        <v>0.13500000000000001</v>
      </c>
      <c r="G3" t="s">
        <v>23</v>
      </c>
      <c r="H3" s="5">
        <v>0.21</v>
      </c>
    </row>
    <row r="4" spans="1:8" x14ac:dyDescent="0.45">
      <c r="A4" t="s">
        <v>24</v>
      </c>
      <c r="B4" s="1">
        <v>0.19500000000000001</v>
      </c>
      <c r="C4" s="1">
        <v>0.155</v>
      </c>
      <c r="D4" s="1">
        <v>0.129</v>
      </c>
      <c r="G4" t="s">
        <v>24</v>
      </c>
      <c r="H4" s="1">
        <v>0.19500000000000001</v>
      </c>
    </row>
    <row r="5" spans="1:8" x14ac:dyDescent="0.45">
      <c r="A5" t="s">
        <v>25</v>
      </c>
      <c r="B5" s="1">
        <v>0.182</v>
      </c>
      <c r="C5" s="1">
        <v>0.153</v>
      </c>
      <c r="D5" s="1">
        <v>0.122</v>
      </c>
      <c r="G5" t="s">
        <v>25</v>
      </c>
      <c r="H5" s="1">
        <v>0.182</v>
      </c>
    </row>
    <row r="6" spans="1:8" x14ac:dyDescent="0.45">
      <c r="A6" t="s">
        <v>26</v>
      </c>
      <c r="B6" s="1">
        <v>0.20499999999999999</v>
      </c>
      <c r="C6" s="1">
        <v>0.151</v>
      </c>
      <c r="G6" t="s">
        <v>26</v>
      </c>
      <c r="H6" s="1">
        <v>0.20499999999999999</v>
      </c>
    </row>
    <row r="7" spans="1:8" x14ac:dyDescent="0.45">
      <c r="A7" t="s">
        <v>27</v>
      </c>
      <c r="B7" s="1">
        <v>0.17899999999999999</v>
      </c>
      <c r="C7" s="1">
        <v>0.15</v>
      </c>
      <c r="G7" t="s">
        <v>27</v>
      </c>
      <c r="H7" s="1">
        <v>0.17899999999999999</v>
      </c>
    </row>
    <row r="8" spans="1:8" x14ac:dyDescent="0.45">
      <c r="A8" t="s">
        <v>28</v>
      </c>
      <c r="B8" s="1">
        <v>0.17399999999999999</v>
      </c>
      <c r="C8" s="1">
        <v>0.14799999999999999</v>
      </c>
      <c r="G8" t="s">
        <v>28</v>
      </c>
      <c r="H8" s="1">
        <v>0.17399999999999999</v>
      </c>
    </row>
    <row r="9" spans="1:8" x14ac:dyDescent="0.45">
      <c r="A9" t="s">
        <v>29</v>
      </c>
      <c r="B9" s="1">
        <v>0.18099999999999999</v>
      </c>
      <c r="C9" s="1">
        <v>0.15</v>
      </c>
      <c r="G9" t="s">
        <v>29</v>
      </c>
      <c r="H9" s="1">
        <v>0.18099999999999999</v>
      </c>
    </row>
    <row r="10" spans="1:8" x14ac:dyDescent="0.45">
      <c r="A10" t="s">
        <v>30</v>
      </c>
      <c r="B10" s="1">
        <v>0.16200000000000001</v>
      </c>
      <c r="C10" s="1">
        <v>0.14299999999999999</v>
      </c>
      <c r="G10" t="s">
        <v>30</v>
      </c>
      <c r="H10" s="1">
        <v>0.16200000000000001</v>
      </c>
    </row>
    <row r="11" spans="1:8" x14ac:dyDescent="0.45">
      <c r="A11" t="s">
        <v>31</v>
      </c>
      <c r="B11" s="1">
        <v>0.16500000000000001</v>
      </c>
      <c r="C11" s="1">
        <v>0.13700000000000001</v>
      </c>
      <c r="G11" t="s">
        <v>31</v>
      </c>
      <c r="H11" s="1">
        <v>0.16500000000000001</v>
      </c>
    </row>
    <row r="12" spans="1:8" x14ac:dyDescent="0.45">
      <c r="A12" t="s">
        <v>32</v>
      </c>
      <c r="B12" s="1">
        <v>0.17</v>
      </c>
      <c r="C12" s="1">
        <v>0.13900000000000001</v>
      </c>
      <c r="G12" t="s">
        <v>32</v>
      </c>
      <c r="H12" s="1">
        <v>0.17</v>
      </c>
    </row>
    <row r="13" spans="1:8" x14ac:dyDescent="0.45">
      <c r="A13" t="s">
        <v>33</v>
      </c>
      <c r="B13" s="1">
        <v>0.16200000000000001</v>
      </c>
      <c r="C13" s="1">
        <v>0.14799999999999999</v>
      </c>
      <c r="G13" t="s">
        <v>33</v>
      </c>
      <c r="H13" s="1">
        <v>0.16200000000000001</v>
      </c>
    </row>
    <row r="14" spans="1:8" x14ac:dyDescent="0.45">
      <c r="F14">
        <v>2017</v>
      </c>
      <c r="G14" t="s">
        <v>22</v>
      </c>
      <c r="H14" s="1">
        <v>0.159</v>
      </c>
    </row>
    <row r="15" spans="1:8" x14ac:dyDescent="0.45">
      <c r="G15" t="s">
        <v>23</v>
      </c>
      <c r="H15" s="1">
        <v>0.16200000000000001</v>
      </c>
    </row>
    <row r="16" spans="1:8" x14ac:dyDescent="0.45">
      <c r="G16" t="s">
        <v>24</v>
      </c>
      <c r="H16" s="1">
        <v>0.155</v>
      </c>
    </row>
    <row r="17" spans="6:8" x14ac:dyDescent="0.45">
      <c r="G17" t="s">
        <v>25</v>
      </c>
      <c r="H17" s="1">
        <v>0.153</v>
      </c>
    </row>
    <row r="18" spans="6:8" x14ac:dyDescent="0.45">
      <c r="G18" t="s">
        <v>26</v>
      </c>
      <c r="H18" s="1">
        <v>0.151</v>
      </c>
    </row>
    <row r="19" spans="6:8" x14ac:dyDescent="0.45">
      <c r="G19" t="s">
        <v>27</v>
      </c>
      <c r="H19" s="1">
        <v>0.15</v>
      </c>
    </row>
    <row r="20" spans="6:8" x14ac:dyDescent="0.45">
      <c r="G20" t="s">
        <v>28</v>
      </c>
      <c r="H20" s="1">
        <v>0.14799999999999999</v>
      </c>
    </row>
    <row r="21" spans="6:8" x14ac:dyDescent="0.45">
      <c r="G21" t="s">
        <v>29</v>
      </c>
      <c r="H21" s="1">
        <v>0.15</v>
      </c>
    </row>
    <row r="22" spans="6:8" x14ac:dyDescent="0.45">
      <c r="G22" t="s">
        <v>30</v>
      </c>
      <c r="H22" s="1">
        <v>0.14299999999999999</v>
      </c>
    </row>
    <row r="23" spans="6:8" x14ac:dyDescent="0.45">
      <c r="G23" t="s">
        <v>31</v>
      </c>
      <c r="H23" s="1">
        <v>0.13700000000000001</v>
      </c>
    </row>
    <row r="24" spans="6:8" x14ac:dyDescent="0.45">
      <c r="G24" t="s">
        <v>32</v>
      </c>
      <c r="H24" s="1">
        <v>0.13900000000000001</v>
      </c>
    </row>
    <row r="25" spans="6:8" x14ac:dyDescent="0.45">
      <c r="G25" t="s">
        <v>33</v>
      </c>
      <c r="H25" s="1">
        <v>0.14799999999999999</v>
      </c>
    </row>
    <row r="26" spans="6:8" x14ac:dyDescent="0.45">
      <c r="F26">
        <v>2018</v>
      </c>
      <c r="G26" t="s">
        <v>22</v>
      </c>
      <c r="H26" s="1">
        <v>0.14299999999999999</v>
      </c>
    </row>
    <row r="27" spans="6:8" x14ac:dyDescent="0.45">
      <c r="G27" t="s">
        <v>23</v>
      </c>
      <c r="H27" s="1">
        <v>0.13500000000000001</v>
      </c>
    </row>
    <row r="28" spans="6:8" x14ac:dyDescent="0.45">
      <c r="G28" t="s">
        <v>24</v>
      </c>
      <c r="H28" s="1">
        <v>0.129</v>
      </c>
    </row>
    <row r="29" spans="6:8" x14ac:dyDescent="0.45">
      <c r="G29" t="s">
        <v>25</v>
      </c>
      <c r="H29" s="1">
        <v>0.122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70FE7-F923-4697-8020-D2B089AAFD23}">
  <dimension ref="A1:B54"/>
  <sheetViews>
    <sheetView zoomScale="170" zoomScaleNormal="170" workbookViewId="0">
      <selection activeCell="G49" sqref="G49"/>
    </sheetView>
  </sheetViews>
  <sheetFormatPr defaultRowHeight="14.25" x14ac:dyDescent="0.45"/>
  <sheetData>
    <row r="1" spans="1:2" x14ac:dyDescent="0.45">
      <c r="A1" t="s">
        <v>44</v>
      </c>
      <c r="B1" t="s">
        <v>45</v>
      </c>
    </row>
    <row r="2" spans="1:2" x14ac:dyDescent="0.45">
      <c r="A2" s="7" t="s">
        <v>34</v>
      </c>
      <c r="B2">
        <v>0</v>
      </c>
    </row>
    <row r="3" spans="1:2" x14ac:dyDescent="0.45">
      <c r="A3" s="7" t="s">
        <v>35</v>
      </c>
      <c r="B3">
        <v>4</v>
      </c>
    </row>
    <row r="4" spans="1:2" x14ac:dyDescent="0.45">
      <c r="A4" s="7" t="s">
        <v>36</v>
      </c>
      <c r="B4">
        <v>3</v>
      </c>
    </row>
    <row r="5" spans="1:2" x14ac:dyDescent="0.45">
      <c r="A5" s="7" t="s">
        <v>37</v>
      </c>
      <c r="B5">
        <v>3</v>
      </c>
    </row>
    <row r="6" spans="1:2" x14ac:dyDescent="0.45">
      <c r="A6" s="7" t="s">
        <v>38</v>
      </c>
      <c r="B6">
        <v>8</v>
      </c>
    </row>
    <row r="7" spans="1:2" x14ac:dyDescent="0.45">
      <c r="A7" s="7" t="s">
        <v>39</v>
      </c>
      <c r="B7">
        <v>5</v>
      </c>
    </row>
    <row r="8" spans="1:2" x14ac:dyDescent="0.45">
      <c r="A8" s="7" t="s">
        <v>40</v>
      </c>
      <c r="B8">
        <v>3</v>
      </c>
    </row>
    <row r="9" spans="1:2" x14ac:dyDescent="0.45">
      <c r="A9" s="7" t="s">
        <v>41</v>
      </c>
      <c r="B9">
        <v>4</v>
      </c>
    </row>
    <row r="10" spans="1:2" x14ac:dyDescent="0.45">
      <c r="A10" s="7" t="s">
        <v>42</v>
      </c>
      <c r="B10">
        <v>0</v>
      </c>
    </row>
    <row r="11" spans="1:2" x14ac:dyDescent="0.45">
      <c r="A11" s="7" t="s">
        <v>43</v>
      </c>
      <c r="B11">
        <v>1</v>
      </c>
    </row>
    <row r="12" spans="1:2" x14ac:dyDescent="0.45">
      <c r="A12" s="7"/>
    </row>
    <row r="13" spans="1:2" x14ac:dyDescent="0.45">
      <c r="A13" s="7"/>
    </row>
    <row r="19" spans="1:1" x14ac:dyDescent="0.45">
      <c r="A19">
        <v>20</v>
      </c>
    </row>
    <row r="20" spans="1:1" x14ac:dyDescent="0.45">
      <c r="A20">
        <v>21</v>
      </c>
    </row>
    <row r="21" spans="1:1" x14ac:dyDescent="0.45">
      <c r="A21">
        <v>47</v>
      </c>
    </row>
    <row r="22" spans="1:1" x14ac:dyDescent="0.45">
      <c r="A22">
        <v>20</v>
      </c>
    </row>
    <row r="23" spans="1:1" x14ac:dyDescent="0.45">
      <c r="A23">
        <v>35</v>
      </c>
    </row>
    <row r="24" spans="1:1" x14ac:dyDescent="0.45">
      <c r="A24">
        <v>40</v>
      </c>
    </row>
    <row r="25" spans="1:1" x14ac:dyDescent="0.45">
      <c r="A25">
        <v>37</v>
      </c>
    </row>
    <row r="26" spans="1:1" x14ac:dyDescent="0.45">
      <c r="A26">
        <v>36</v>
      </c>
    </row>
    <row r="27" spans="1:1" x14ac:dyDescent="0.45">
      <c r="A27">
        <v>35</v>
      </c>
    </row>
    <row r="28" spans="1:1" x14ac:dyDescent="0.45">
      <c r="A28">
        <v>39</v>
      </c>
    </row>
    <row r="29" spans="1:1" x14ac:dyDescent="0.45">
      <c r="A29">
        <v>35</v>
      </c>
    </row>
    <row r="30" spans="1:1" x14ac:dyDescent="0.45">
      <c r="A30">
        <v>18</v>
      </c>
    </row>
    <row r="31" spans="1:1" x14ac:dyDescent="0.45">
      <c r="A31">
        <v>27</v>
      </c>
    </row>
    <row r="32" spans="1:1" x14ac:dyDescent="0.45">
      <c r="A32">
        <v>50</v>
      </c>
    </row>
    <row r="33" spans="1:1" x14ac:dyDescent="0.45">
      <c r="A33">
        <v>59</v>
      </c>
    </row>
    <row r="34" spans="1:1" x14ac:dyDescent="0.45">
      <c r="A34">
        <v>48</v>
      </c>
    </row>
    <row r="35" spans="1:1" x14ac:dyDescent="0.45">
      <c r="A35">
        <v>35</v>
      </c>
    </row>
    <row r="36" spans="1:1" x14ac:dyDescent="0.45">
      <c r="A36">
        <v>26</v>
      </c>
    </row>
    <row r="37" spans="1:1" x14ac:dyDescent="0.45">
      <c r="A37">
        <v>19</v>
      </c>
    </row>
    <row r="38" spans="1:1" x14ac:dyDescent="0.45">
      <c r="A38">
        <v>21</v>
      </c>
    </row>
    <row r="39" spans="1:1" x14ac:dyDescent="0.45">
      <c r="A39">
        <v>45</v>
      </c>
    </row>
    <row r="40" spans="1:1" x14ac:dyDescent="0.45">
      <c r="A40">
        <v>32</v>
      </c>
    </row>
    <row r="41" spans="1:1" x14ac:dyDescent="0.45">
      <c r="A41">
        <v>46</v>
      </c>
    </row>
    <row r="42" spans="1:1" x14ac:dyDescent="0.45">
      <c r="A42">
        <v>38</v>
      </c>
    </row>
    <row r="43" spans="1:1" x14ac:dyDescent="0.45">
      <c r="A43">
        <v>25</v>
      </c>
    </row>
    <row r="44" spans="1:1" x14ac:dyDescent="0.45">
      <c r="A44">
        <v>28</v>
      </c>
    </row>
    <row r="45" spans="1:1" x14ac:dyDescent="0.45">
      <c r="A45">
        <v>35</v>
      </c>
    </row>
    <row r="46" spans="1:1" x14ac:dyDescent="0.45">
      <c r="A46">
        <v>34</v>
      </c>
    </row>
    <row r="47" spans="1:1" x14ac:dyDescent="0.45">
      <c r="A47">
        <v>34</v>
      </c>
    </row>
    <row r="48" spans="1:1" x14ac:dyDescent="0.45">
      <c r="A48">
        <v>40</v>
      </c>
    </row>
    <row r="49" spans="1:2" x14ac:dyDescent="0.45">
      <c r="A49">
        <v>41</v>
      </c>
    </row>
    <row r="50" spans="1:2" x14ac:dyDescent="0.45">
      <c r="A50">
        <v>42</v>
      </c>
    </row>
    <row r="51" spans="1:2" x14ac:dyDescent="0.45">
      <c r="A51" s="8">
        <f>MEDIAN(A19:A50)</f>
        <v>35</v>
      </c>
      <c r="B51" t="s">
        <v>46</v>
      </c>
    </row>
    <row r="52" spans="1:2" x14ac:dyDescent="0.45">
      <c r="A52" s="8">
        <f>MODE(A19:A50)</f>
        <v>35</v>
      </c>
      <c r="B52" t="s">
        <v>47</v>
      </c>
    </row>
    <row r="53" spans="1:2" x14ac:dyDescent="0.45">
      <c r="A53" s="8">
        <f>MIN(A19:A50)</f>
        <v>18</v>
      </c>
      <c r="B53" t="s">
        <v>48</v>
      </c>
    </row>
    <row r="54" spans="1:2" x14ac:dyDescent="0.45">
      <c r="A54" s="9">
        <f>AVERAGE(A19:A50)</f>
        <v>34.625</v>
      </c>
      <c r="B54" t="s">
        <v>49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986B2-F1D9-4923-B0A5-1A52A607A644}">
  <dimension ref="A1:B20"/>
  <sheetViews>
    <sheetView zoomScale="140" zoomScaleNormal="140" workbookViewId="0">
      <selection activeCell="L12" sqref="L12"/>
    </sheetView>
  </sheetViews>
  <sheetFormatPr defaultRowHeight="14.25" x14ac:dyDescent="0.45"/>
  <cols>
    <col min="1" max="1" width="22.796875" bestFit="1" customWidth="1"/>
    <col min="2" max="2" width="20.33203125" bestFit="1" customWidth="1"/>
  </cols>
  <sheetData>
    <row r="1" spans="1:2" x14ac:dyDescent="0.45">
      <c r="A1" t="s">
        <v>51</v>
      </c>
      <c r="B1" t="s">
        <v>50</v>
      </c>
    </row>
    <row r="2" spans="1:2" x14ac:dyDescent="0.45">
      <c r="A2">
        <v>20</v>
      </c>
      <c r="B2">
        <v>0</v>
      </c>
    </row>
    <row r="3" spans="1:2" x14ac:dyDescent="0.45">
      <c r="A3">
        <v>8</v>
      </c>
      <c r="B3">
        <v>5</v>
      </c>
    </row>
    <row r="4" spans="1:2" x14ac:dyDescent="0.45">
      <c r="A4">
        <v>7</v>
      </c>
      <c r="B4">
        <v>6</v>
      </c>
    </row>
    <row r="5" spans="1:2" x14ac:dyDescent="0.45">
      <c r="A5">
        <v>15</v>
      </c>
      <c r="B5">
        <v>1</v>
      </c>
    </row>
    <row r="6" spans="1:2" x14ac:dyDescent="0.45">
      <c r="A6">
        <v>13</v>
      </c>
      <c r="B6">
        <v>2</v>
      </c>
    </row>
    <row r="7" spans="1:2" x14ac:dyDescent="0.45">
      <c r="A7">
        <v>10</v>
      </c>
      <c r="B7">
        <v>3</v>
      </c>
    </row>
    <row r="8" spans="1:2" x14ac:dyDescent="0.45">
      <c r="A8">
        <v>9</v>
      </c>
      <c r="B8">
        <v>4</v>
      </c>
    </row>
    <row r="9" spans="1:2" x14ac:dyDescent="0.45">
      <c r="A9">
        <v>5</v>
      </c>
      <c r="B9">
        <v>7</v>
      </c>
    </row>
    <row r="10" spans="1:2" x14ac:dyDescent="0.45">
      <c r="A10">
        <v>12</v>
      </c>
      <c r="B10">
        <v>2</v>
      </c>
    </row>
    <row r="11" spans="1:2" x14ac:dyDescent="0.45">
      <c r="A11">
        <v>9</v>
      </c>
      <c r="B11">
        <v>5</v>
      </c>
    </row>
    <row r="12" spans="1:2" x14ac:dyDescent="0.45">
      <c r="A12">
        <v>8</v>
      </c>
      <c r="B12">
        <v>6</v>
      </c>
    </row>
    <row r="13" spans="1:2" x14ac:dyDescent="0.45">
      <c r="A13">
        <v>11</v>
      </c>
      <c r="B13">
        <v>3</v>
      </c>
    </row>
    <row r="14" spans="1:2" x14ac:dyDescent="0.45">
      <c r="A14">
        <v>8</v>
      </c>
      <c r="B14">
        <v>4</v>
      </c>
    </row>
    <row r="15" spans="1:2" x14ac:dyDescent="0.45">
      <c r="A15">
        <v>17</v>
      </c>
      <c r="B15">
        <v>1</v>
      </c>
    </row>
    <row r="16" spans="1:2" x14ac:dyDescent="0.45">
      <c r="A16">
        <v>19</v>
      </c>
      <c r="B16">
        <v>0</v>
      </c>
    </row>
    <row r="17" spans="1:2" x14ac:dyDescent="0.45">
      <c r="A17">
        <v>18</v>
      </c>
      <c r="B17">
        <v>1</v>
      </c>
    </row>
    <row r="18" spans="1:2" x14ac:dyDescent="0.45">
      <c r="A18">
        <v>19</v>
      </c>
      <c r="B18">
        <v>1</v>
      </c>
    </row>
    <row r="19" spans="1:2" x14ac:dyDescent="0.45">
      <c r="A19">
        <v>6</v>
      </c>
      <c r="B19">
        <v>7</v>
      </c>
    </row>
    <row r="20" spans="1:2" x14ac:dyDescent="0.45">
      <c r="A20">
        <v>4</v>
      </c>
      <c r="B20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Readmission Graphs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Ledbetter</dc:creator>
  <cp:lastModifiedBy>Stefanie Ledbetter</cp:lastModifiedBy>
  <dcterms:created xsi:type="dcterms:W3CDTF">2018-06-22T18:05:27Z</dcterms:created>
  <dcterms:modified xsi:type="dcterms:W3CDTF">2018-07-07T19:04:38Z</dcterms:modified>
</cp:coreProperties>
</file>